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MECHANIZMY FINANSOWE 2014-2021\FWD\Inicjatywy bilateralne\BeFORme\NOWY POCZĄTEK po raz kolejny 2023\ostateczne wersje ogłoszenia\PL\"/>
    </mc:Choice>
  </mc:AlternateContent>
  <xr:revisionPtr revIDLastSave="0" documentId="13_ncr:1_{30D493CE-820D-4A17-84DA-91828E57D8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est pomocy publicznej" sheetId="1" r:id="rId1"/>
    <sheet name="zasady oceny testu" sheetId="7" r:id="rId2"/>
    <sheet name="klucz oceny testu" sheetId="3" r:id="rId3"/>
    <sheet name="przypisy" sheetId="4" r:id="rId4"/>
    <sheet name="Arkusz1" sheetId="8" state="hidden" r:id="rId5"/>
  </sheets>
  <externalReferences>
    <externalReference r:id="rId6"/>
  </externalReferences>
  <definedNames>
    <definedName name="_xlnm._FilterDatabase" localSheetId="2" hidden="1">'klucz oceny testu'!$A$1:$G$6</definedName>
    <definedName name="_xlnm.Print_Area" localSheetId="0">'test pomocy publicznej'!$A$1:$D$110</definedName>
    <definedName name="OLE_LINK2" localSheetId="0">'test pomocy publicznej'!#REF!</definedName>
    <definedName name="OLE_LINK6" localSheetId="0">'test pomocy publicznej'!#REF!</definedName>
    <definedName name="przypisy" localSheetId="4">'[1]test pomocy publicznej'!#REF!</definedName>
    <definedName name="przypisy">'test pomocy publicznej'!#REF!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F89" i="1"/>
  <c r="C108" i="1" s="1"/>
  <c r="F83" i="1"/>
  <c r="F75" i="1"/>
  <c r="F69" i="1"/>
  <c r="F63" i="1"/>
  <c r="F55" i="1"/>
  <c r="F50" i="1"/>
  <c r="F45" i="1"/>
  <c r="F39" i="1"/>
  <c r="F34" i="1"/>
  <c r="C107" i="1" s="1"/>
  <c r="F28" i="1"/>
  <c r="F21" i="1"/>
  <c r="F16" i="1"/>
  <c r="F11" i="1"/>
  <c r="C109" i="1" l="1"/>
</calcChain>
</file>

<file path=xl/sharedStrings.xml><?xml version="1.0" encoding="utf-8"?>
<sst xmlns="http://schemas.openxmlformats.org/spreadsheetml/2006/main" count="236" uniqueCount="141">
  <si>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</si>
  <si>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</si>
  <si>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</si>
  <si>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</si>
  <si>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</si>
  <si>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</si>
  <si>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</si>
  <si>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</si>
  <si>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</si>
  <si>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</si>
  <si>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</si>
  <si>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</si>
  <si>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</si>
  <si>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2.3.</t>
  </si>
  <si>
    <t>2.7.</t>
  </si>
  <si>
    <t>2.8.</t>
  </si>
  <si>
    <t>1.4.</t>
  </si>
  <si>
    <t>1.5.</t>
  </si>
  <si>
    <t>PRZYPISY</t>
  </si>
  <si>
    <t>ZASADY OCENY TESTU POMOCY PUBLICZNEJ</t>
  </si>
  <si>
    <t>ocena -1</t>
  </si>
  <si>
    <t>ocena 0</t>
  </si>
  <si>
    <t>ocena 1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</si>
  <si>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</si>
  <si>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</si>
  <si>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</si>
  <si>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</si>
  <si>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</si>
  <si>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</si>
  <si>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</si>
  <si>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>Język, w którym prezentowane jest zadanie/efekty realizacji zadania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</si>
  <si>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</si>
  <si>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t xml:space="preserve"> </t>
  </si>
  <si>
    <t xml:space="preserve">odpowiedź beneficjenta  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</si>
  <si>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</si>
  <si>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</si>
  <si>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t>werdykt</t>
  </si>
  <si>
    <t>komentarz</t>
  </si>
  <si>
    <t>poniżej zera</t>
  </si>
  <si>
    <t>nie dotyczy</t>
  </si>
  <si>
    <t>zero</t>
  </si>
  <si>
    <t>powyżej zera</t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</si>
  <si>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</si>
  <si>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</si>
  <si>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</si>
  <si>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</si>
  <si>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</si>
  <si>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</si>
  <si>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</si>
  <si>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t>klucz oceny testu(proszę kliknąć)</t>
  </si>
  <si>
    <t>nr przypisu</t>
  </si>
  <si>
    <t>treść przypisu</t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</si>
  <si>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</si>
  <si>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</si>
  <si>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</si>
  <si>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</si>
  <si>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TAK</t>
  </si>
  <si>
    <t>NIE</t>
  </si>
  <si>
    <t>jako dokument elektroniczny (EZD)</t>
  </si>
  <si>
    <t>podpis dyrektora instytucji zarządzającej:</t>
  </si>
  <si>
    <t>brak przychodów/przychody będą stanowić nie więcej niż 5% kosztów realizacji i eksploatacji zadania;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</si>
  <si>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</si>
  <si>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</si>
  <si>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</si>
  <si>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</si>
  <si>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</si>
  <si>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</si>
  <si>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</si>
  <si>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</si>
  <si>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</si>
  <si>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</si>
  <si>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</si>
  <si>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</si>
  <si>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</si>
  <si>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</si>
  <si>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t>zadanie/efekty realizacji zadania promowane  będą wyłącznie w państwach spoza UE;</t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</si>
  <si>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</si>
  <si>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</si>
  <si>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</si>
  <si>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Nazwa Wnioskodawcy</t>
  </si>
  <si>
    <t>Test pomocy publicznej</t>
  </si>
  <si>
    <t>inicjatywa może uzyskać dofinansowanie ze środków MF EOG i NMF</t>
  </si>
  <si>
    <t>możliwość wystąpienia pomocy publicznej</t>
  </si>
  <si>
    <t>brak pomocy publicznej</t>
  </si>
  <si>
    <t>brak przesłanek dla stwierdzenia wystąpienia pomocy publicznej</t>
  </si>
  <si>
    <t>zero i powyżej zera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</si>
  <si>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1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</si>
  <si>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</si>
  <si>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</si>
  <si>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</si>
  <si>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6 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</si>
  <si>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5 </t>
    </r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</si>
  <si>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5 </t>
    </r>
    <r>
      <rPr>
        <sz val="10"/>
        <color theme="1"/>
        <rFont val="Calibri"/>
        <family val="2"/>
        <charset val="238"/>
        <scheme val="minor"/>
      </rPr>
      <t>.</t>
    </r>
  </si>
  <si>
    <t>2.9.</t>
  </si>
  <si>
    <t>zadanie/efekty realizacji zadania o renomie lokalnej;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</si>
  <si>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</si>
  <si>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</si>
  <si>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</si>
  <si>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2.10.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</si>
  <si>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</si>
  <si>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</si>
  <si>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</si>
  <si>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</si>
  <si>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7 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</si>
  <si>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</si>
  <si>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7  </t>
    </r>
  </si>
  <si>
    <t xml:space="preserve">Tytuł projektu </t>
  </si>
  <si>
    <t>nie dotyczy -   zakres zadania nie pozwala określić renomy zadania/efektów realizacji zadania (np. nowe wydarzenie /nowa inwestycja/zadanie badawcze/ specjalistyczne );</t>
  </si>
  <si>
    <t>wnioskodawca bez dorobku w zakresie działalności będacej przedmiotem projektu;</t>
  </si>
  <si>
    <t>2.6.</t>
  </si>
  <si>
    <t xml:space="preserve">Oferta w miejscu realizacji zadania/dostępu do efektów realizacji zadania </t>
  </si>
  <si>
    <t>nie dotyczy – zadanie badawcze/specjalistyczne dostępne za pośrednictwem środków komunikacji elektronicznej;</t>
  </si>
  <si>
    <t>w promieniu 20 km (50 km – dla zadań infrastrukturalnych)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</si>
  <si>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w promieniu 20 km (50 km – dla zadań infrastrukturalnych)od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</si>
  <si>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 xml:space="preserve">brak jednoznacznych przesłanek dla stwierdzenia, że nie wystąpi pomoc publiczna </t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</si>
  <si>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 (nawet poniżej 5%). </t>
    </r>
  </si>
  <si>
    <r>
      <rPr>
        <b/>
        <sz val="11"/>
        <color theme="1"/>
        <rFont val="Calibri"/>
        <family val="2"/>
        <charset val="238"/>
        <scheme val="minor"/>
      </rPr>
      <t xml:space="preserve">(pkt. 2.7.) Odpowiedż 2.7.B. </t>
    </r>
    <r>
      <rPr>
        <sz val="11"/>
        <color theme="1"/>
        <rFont val="Calibri"/>
        <family val="2"/>
        <charset val="238"/>
        <scheme val="minor"/>
      </rPr>
      <t xml:space="preserve">można zaznaczyć wyłącznie w przypadku braku promocji/informacji w Internecie 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</si>
  <si>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 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Wnioskodawca </t>
    </r>
    <r>
      <rPr>
        <b/>
        <sz val="11"/>
        <color theme="1"/>
        <rFont val="Calibri"/>
        <family val="2"/>
        <charset val="238"/>
        <scheme val="minor"/>
      </rPr>
      <t xml:space="preserve">może zatwierdzić odpowiedź  TAK 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uzasadnienia.
</t>
    </r>
  </si>
  <si>
    <t>inicjatywa nie podlega finansowaniu ze środków MF EOG i NMF</t>
  </si>
  <si>
    <t>są przesłanki dla stwierdzenia pomocy publicznej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</si>
  <si>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Stwierdzenie </t>
    </r>
    <r>
      <rPr>
        <b/>
        <u/>
        <sz val="11"/>
        <color theme="1"/>
        <rFont val="Calibri"/>
        <family val="2"/>
        <charset val="238"/>
        <scheme val="minor"/>
      </rPr>
      <t>braku przesłanek występowania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Brak stwierdzenia przesłanek wystąpienia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Uzyskanie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 możliwość wystapienia pomocy publicznej. Inicjatywa nie podlega finansowaniu ze środków MF EOG i NMF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</si>
  <si>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nie dotyczy - zakres i koncepcja zadania nie obejmuje  promocji zadania i/lub efektów jego realizacji.</t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</si>
  <si>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</t>
    </r>
  </si>
  <si>
    <t>możliwość korzystania z zadania/efektów realizacji zadania w dowolnej lokalizacji (np. dostępne za pośrednictwem środków komunikacji elektronicznej).</t>
  </si>
  <si>
    <t>średnia – możliwy dojazd komunikacją samochodową i kolejową, przy czym odległość od dworca kolejowego/autobusowego wynosi poniżej 50 km;</t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</si>
  <si>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</t>
    </r>
  </si>
  <si>
    <t>z zadania/efektów realizacji zadania   będą korzystać wyłącznie lokalni odbiorcy w  promieniu  75  km,  ewentualny  udział  odbiorców  zagranicznych  nie  przekroczy 5% odbiorców zadania;</t>
  </si>
  <si>
    <t>z zadania/efektów realizacji zadania   będą  korzystali  mieszkańcy  danego  województwa, ewentualny udział odbiorców zagranicznych nie przekroczy  20% odbiorców zadania;</t>
  </si>
  <si>
    <t>zasady oceny testu (proszę kliknąć)</t>
  </si>
  <si>
    <t xml:space="preserve">PODSUMOWANIE OCENY </t>
  </si>
  <si>
    <t>Część 1</t>
  </si>
  <si>
    <t>Część 2</t>
  </si>
  <si>
    <t>OCENA KOŃCOWA</t>
  </si>
  <si>
    <t>OCENA KOŃCOWA (TAK - brak pomocy publicznej /NIE - możliwość wystąpienia pomocy publicznej)</t>
  </si>
  <si>
    <t>Wnioskodawca/Partner wypełnienia pomarańczowe pola lub wybiera odpowiedzi (w polu po prawej stronie).
Każdy podmiot wypełnia test samodzielnie (jeden test dla jednego podmiotu).</t>
  </si>
  <si>
    <r>
      <t xml:space="preserve">zadanie i/lub efekty realizacji zadania promowane  będą  wyłącznie  na  terytorium  RP,  wyłącznie  w  języku polskim; 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</si>
  <si>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>5</t>
    </r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</si>
  <si>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</t>
    </r>
  </si>
  <si>
    <r>
      <t xml:space="preserve"> </t>
    </r>
    <r>
      <rPr>
        <i/>
        <sz val="11"/>
        <color rgb="FFFF0000"/>
        <rFont val="Calibri"/>
        <family val="2"/>
        <charset val="238"/>
        <scheme val="minor"/>
      </rPr>
      <t>Wypełnienie tego pola jest obowiązkowe</t>
    </r>
    <r>
      <rPr>
        <i/>
        <sz val="11"/>
        <color theme="1"/>
        <rFont val="Calibri"/>
        <family val="2"/>
        <charset val="238"/>
        <scheme val="minor"/>
      </rPr>
      <t>. Proszę opisac  działalność wnioskodawcy. Konieczne jest jej opisanie nawet jeśli nie polega ona na oferowaniu towarów i usług na rynku.</t>
    </r>
  </si>
  <si>
    <r>
      <rPr>
        <i/>
        <sz val="11"/>
        <color rgb="FFFF0000"/>
        <rFont val="Calibri"/>
        <family val="2"/>
        <charset val="238"/>
        <scheme val="minor"/>
      </rPr>
      <t>Wypełnienie tego pola jest obowiązkowe.</t>
    </r>
    <r>
      <rPr>
        <i/>
        <sz val="11"/>
        <color theme="1"/>
        <rFont val="Calibri"/>
        <family val="2"/>
        <charset val="238"/>
        <scheme val="minor"/>
      </rPr>
      <t xml:space="preserve"> Jeśli działalność wnioskodawcy polega na oferowaniu towarów lub usług na rynku, ale samo zadanie podlegające finansowaniu nie polega na oferowaniu towarów lub usług na rynku, proszę podać uzasadnienie wybranej odpowiedzi.</t>
    </r>
  </si>
  <si>
    <r>
      <rPr>
        <i/>
        <sz val="11"/>
        <color rgb="FFFF0000"/>
        <rFont val="Calibri"/>
        <family val="2"/>
        <charset val="238"/>
        <scheme val="minor"/>
      </rPr>
      <t>Wypełnienie tego pola jest obowiązkowe</t>
    </r>
    <r>
      <rPr>
        <i/>
        <sz val="11"/>
        <color theme="1"/>
        <rFont val="Calibri"/>
        <family val="2"/>
        <charset val="238"/>
        <scheme val="minor"/>
      </rPr>
      <t>. Proszę przedstawić opis - wskazując, jakiego rodzaju efekty są przewidywane dla zadania oraz proszę przedstawić opis dostępności efektów. Jeśli to konieczne, zgodnie z przypisami ł 2 i 3, uzasadnij pisemnie odpowiedź 1.3.B w tym polu.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</si>
</sst>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Font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wrapText="1"/>
    </xf>
    <xf numFmtId="0" fontId="16" fillId="8" borderId="8" xfId="0" applyFont="1" applyFill="1" applyBorder="1" applyAlignment="1">
      <alignment vertical="center" wrapText="1"/>
    </xf>
    <xf numFmtId="0" fontId="0" fillId="2" borderId="0" xfId="0" applyFill="1"/>
    <xf numFmtId="0" fontId="16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vertical="center" wrapText="1"/>
    </xf>
    <xf numFmtId="0" fontId="16" fillId="11" borderId="8" xfId="0" applyFont="1" applyFill="1" applyBorder="1" applyAlignment="1">
      <alignment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19" fillId="4" borderId="2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14" fillId="13" borderId="8" xfId="0" applyFont="1" applyFill="1" applyBorder="1" applyAlignment="1">
      <alignment horizontal="left"/>
    </xf>
    <xf numFmtId="0" fontId="14" fillId="13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wrapText="1"/>
    </xf>
    <xf numFmtId="0" fontId="7" fillId="4" borderId="19" xfId="0" applyFont="1" applyFill="1" applyBorder="1" applyAlignment="1">
      <alignment horizontal="center" vertical="top" wrapText="1"/>
    </xf>
    <xf numFmtId="0" fontId="13" fillId="12" borderId="1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9" fillId="0" borderId="0" xfId="0" applyFont="1"/>
    <xf numFmtId="0" fontId="29" fillId="0" borderId="0" xfId="0" applyFont="1" applyAlignment="1" applyProtection="1">
      <alignment horizontal="left" vertical="center"/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>
      <alignment horizontal="left" vertical="center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2" fillId="12" borderId="3" xfId="0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0" fontId="13" fillId="12" borderId="13" xfId="0" applyFont="1" applyFill="1" applyBorder="1" applyAlignment="1">
      <alignment horizontal="center" vertical="center" wrapText="1"/>
    </xf>
    <xf numFmtId="0" fontId="13" fillId="12" borderId="15" xfId="0" applyFont="1" applyFill="1" applyBorder="1" applyAlignment="1">
      <alignment horizontal="center" vertical="center" wrapText="1"/>
    </xf>
    <xf numFmtId="0" fontId="27" fillId="12" borderId="37" xfId="0" applyFont="1" applyFill="1" applyBorder="1" applyAlignment="1" applyProtection="1">
      <alignment horizontal="left" vertical="center" wrapText="1"/>
      <protection locked="0"/>
    </xf>
    <xf numFmtId="0" fontId="27" fillId="12" borderId="38" xfId="0" applyFont="1" applyFill="1" applyBorder="1" applyAlignment="1" applyProtection="1">
      <alignment horizontal="left" vertical="center" wrapText="1"/>
      <protection locked="0"/>
    </xf>
    <xf numFmtId="0" fontId="27" fillId="12" borderId="39" xfId="0" applyFont="1" applyFill="1" applyBorder="1" applyAlignment="1" applyProtection="1">
      <alignment horizontal="left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right" vertical="center" wrapText="1"/>
    </xf>
    <xf numFmtId="0" fontId="22" fillId="4" borderId="15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2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4" xfId="0" applyBorder="1" applyAlignment="1">
      <alignment horizontal="center"/>
    </xf>
    <xf numFmtId="0" fontId="14" fillId="4" borderId="8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25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 applyProtection="1">
      <alignment horizontal="center" vertical="center" wrapText="1"/>
      <protection locked="0"/>
    </xf>
    <xf numFmtId="0" fontId="3" fillId="12" borderId="5" xfId="0" applyFont="1" applyFill="1" applyBorder="1" applyAlignment="1" applyProtection="1">
      <alignment horizontal="center" vertical="center" wrapText="1"/>
      <protection locked="0"/>
    </xf>
    <xf numFmtId="0" fontId="23" fillId="0" borderId="0" xfId="1" quotePrefix="1" applyFont="1" applyFill="1" applyBorder="1" applyAlignment="1">
      <alignment horizontal="left"/>
    </xf>
    <xf numFmtId="0" fontId="23" fillId="0" borderId="0" xfId="1" applyFont="1" applyFill="1" applyBorder="1" applyAlignment="1">
      <alignment horizontal="left"/>
    </xf>
    <xf numFmtId="0" fontId="4" fillId="14" borderId="10" xfId="0" applyFont="1" applyFill="1" applyBorder="1" applyAlignment="1">
      <alignment horizontal="left" vertical="center" wrapText="1"/>
    </xf>
    <xf numFmtId="0" fontId="4" fillId="14" borderId="8" xfId="0" applyFont="1" applyFill="1" applyBorder="1" applyAlignment="1">
      <alignment horizontal="left" vertical="center" wrapText="1"/>
    </xf>
    <xf numFmtId="0" fontId="26" fillId="14" borderId="32" xfId="0" applyFont="1" applyFill="1" applyBorder="1" applyAlignment="1">
      <alignment horizontal="left" vertical="center" wrapText="1"/>
    </xf>
    <xf numFmtId="0" fontId="26" fillId="14" borderId="33" xfId="0" applyFont="1" applyFill="1" applyBorder="1" applyAlignment="1">
      <alignment horizontal="left" vertical="center" wrapText="1"/>
    </xf>
    <xf numFmtId="0" fontId="26" fillId="14" borderId="29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8" borderId="35" xfId="0" applyFont="1" applyFill="1" applyBorder="1" applyAlignment="1" applyProtection="1">
      <alignment horizontal="center" vertical="center" wrapText="1"/>
      <protection hidden="1"/>
    </xf>
    <xf numFmtId="0" fontId="4" fillId="8" borderId="36" xfId="0" applyFont="1" applyFill="1" applyBorder="1" applyAlignment="1" applyProtection="1">
      <alignment horizontal="center" vertical="center" wrapText="1"/>
      <protection hidden="1"/>
    </xf>
    <xf numFmtId="0" fontId="4" fillId="8" borderId="34" xfId="0" applyFont="1" applyFill="1" applyBorder="1" applyAlignment="1" applyProtection="1">
      <alignment horizontal="center" vertical="center" wrapText="1"/>
      <protection hidden="1"/>
    </xf>
    <xf numFmtId="0" fontId="4" fillId="14" borderId="30" xfId="0" applyFont="1" applyFill="1" applyBorder="1" applyAlignment="1">
      <alignment horizontal="left" vertical="center" wrapText="1"/>
    </xf>
    <xf numFmtId="0" fontId="4" fillId="14" borderId="31" xfId="0" applyFont="1" applyFill="1" applyBorder="1" applyAlignment="1">
      <alignment horizontal="left" vertical="center" wrapText="1"/>
    </xf>
    <xf numFmtId="1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11" xfId="0" applyNumberFormat="1" applyFont="1" applyFill="1" applyBorder="1" applyAlignment="1" applyProtection="1">
      <alignment horizontal="center" vertical="center" wrapText="1"/>
      <protection hidden="1"/>
    </xf>
    <xf numFmtId="1" fontId="4" fillId="8" borderId="8" xfId="0" applyNumberFormat="1" applyFont="1" applyFill="1" applyBorder="1" applyAlignment="1" applyProtection="1">
      <alignment horizontal="center" vertical="center" wrapText="1"/>
      <protection hidden="1"/>
    </xf>
    <xf numFmtId="1" fontId="4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7" borderId="3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right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23" fillId="4" borderId="24" xfId="1" quotePrefix="1" applyFont="1" applyFill="1" applyBorder="1" applyAlignment="1">
      <alignment horizontal="left"/>
    </xf>
    <xf numFmtId="0" fontId="23" fillId="4" borderId="17" xfId="1" applyFont="1" applyFill="1" applyBorder="1" applyAlignment="1">
      <alignment horizontal="left"/>
    </xf>
    <xf numFmtId="0" fontId="23" fillId="4" borderId="25" xfId="1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5" fillId="9" borderId="8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right" wrapText="1"/>
    </xf>
    <xf numFmtId="0" fontId="5" fillId="10" borderId="8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right" wrapText="1"/>
    </xf>
    <xf numFmtId="0" fontId="0" fillId="4" borderId="8" xfId="0" applyFont="1" applyFill="1" applyBorder="1" applyAlignment="1">
      <alignment horizontal="left" vertical="top" wrapText="1"/>
    </xf>
    <xf numFmtId="0" fontId="2" fillId="13" borderId="8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4" fillId="13" borderId="1" xfId="0" applyFont="1" applyFill="1" applyBorder="1" applyAlignment="1">
      <alignment horizontal="left"/>
    </xf>
    <xf numFmtId="0" fontId="14" fillId="13" borderId="6" xfId="0" applyFont="1" applyFill="1" applyBorder="1" applyAlignment="1">
      <alignment horizontal="left"/>
    </xf>
    <xf numFmtId="0" fontId="14" fillId="13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160431</xdr:colOff>
      <xdr:row>1</xdr:row>
      <xdr:rowOff>16248</xdr:rowOff>
    </xdr:from>
    <xdr:to>
      <xdr:col>1</xdr:col>
      <xdr:colOff>1451461</xdr:colOff>
      <xdr:row>2</xdr:row>
      <xdr:rowOff>403672</xdr:rowOff>
    </xdr:to>
    <xdr:pic>
      <xdr:nvPicPr>
        <xdr:cNvPr id="2" name="Obraz 1" descr="Grafika przedstawiająca logotyp Funduszy norweskich i Europejskiego Obszaru Gospodarczego">
          <a:extLst>
            <a:ext uri="{FF2B5EF4-FFF2-40B4-BE49-F238E27FC236}">
              <a16:creationId xmlns:a16="http://schemas.microsoft.com/office/drawing/2014/main" id="{B82F3DA2-84A7-4EBB-8ACE-7CD9EC7C0A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431" y="216273"/>
          <a:ext cx="1633930" cy="6826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tabSelected="1" topLeftCell="A7" zoomScale="110" zoomScaleNormal="110" zoomScalePageLayoutView="70" workbookViewId="0">
      <selection activeCell="B35" sqref="B35"/>
    </sheetView>
  </sheetViews>
  <sheetFormatPr defaultRowHeight="14.5" x14ac:dyDescent="0.35"/>
  <cols>
    <col min="1" max="1" width="5.1796875" bestFit="1" customWidth="1"/>
    <col min="2" max="2" width="95.7265625" customWidth="1"/>
    <col min="3" max="3" width="20" bestFit="1" customWidth="1"/>
    <col min="4" max="4" width="23.54296875" customWidth="1"/>
    <col min="5" max="5" width="7" customWidth="1"/>
    <col min="6" max="6" width="8" style="43" customWidth="1"/>
  </cols>
  <sheetData>
    <row r="1" spans="1:6" ht="24" customHeight="1" thickBot="1" x14ac:dyDescent="0.4">
      <c r="F1" s="40"/>
    </row>
    <row r="2" spans="1:6" ht="23.5" x14ac:dyDescent="0.35">
      <c r="A2" s="64" t="s">
        <v>80</v>
      </c>
      <c r="B2" s="65"/>
      <c r="C2" s="65"/>
      <c r="D2" s="66"/>
      <c r="F2" s="41"/>
    </row>
    <row r="3" spans="1:6" ht="33" customHeight="1" thickBot="1" x14ac:dyDescent="0.4">
      <c r="A3" s="67"/>
      <c r="B3" s="68"/>
      <c r="C3" s="68"/>
      <c r="D3" s="69"/>
      <c r="F3" s="41"/>
    </row>
    <row r="4" spans="1:6" ht="45.75" customHeight="1" x14ac:dyDescent="0.35">
      <c r="A4" s="73" t="s">
        <v>134</v>
      </c>
      <c r="B4" s="74"/>
      <c r="C4" s="74"/>
      <c r="D4" s="75"/>
      <c r="F4" s="41"/>
    </row>
    <row r="5" spans="1:6" ht="15.75" customHeight="1" x14ac:dyDescent="0.35">
      <c r="A5" s="62"/>
      <c r="B5" s="62"/>
      <c r="C5" s="62"/>
      <c r="D5" s="62"/>
      <c r="F5" s="41"/>
    </row>
    <row r="6" spans="1:6" ht="15.5" x14ac:dyDescent="0.35">
      <c r="A6" s="71" t="s">
        <v>106</v>
      </c>
      <c r="B6" s="72"/>
      <c r="C6" s="70" t="s">
        <v>79</v>
      </c>
      <c r="D6" s="70"/>
      <c r="F6" s="41"/>
    </row>
    <row r="7" spans="1:6" ht="15.5" x14ac:dyDescent="0.35">
      <c r="A7" s="76"/>
      <c r="B7" s="77"/>
      <c r="C7" s="76"/>
      <c r="D7" s="77"/>
      <c r="F7" s="41"/>
    </row>
    <row r="8" spans="1:6" ht="19.5" customHeight="1" x14ac:dyDescent="0.35">
      <c r="A8" s="62"/>
      <c r="B8" s="62"/>
      <c r="C8" s="62"/>
      <c r="D8" s="62"/>
      <c r="F8" s="41"/>
    </row>
    <row r="9" spans="1:6" ht="19" thickBot="1" x14ac:dyDescent="0.4">
      <c r="A9" s="63" t="s">
        <v>34</v>
      </c>
      <c r="B9" s="63"/>
      <c r="C9" s="63"/>
      <c r="D9" s="63"/>
      <c r="F9" s="41"/>
    </row>
    <row r="10" spans="1:6" s="1" customFormat="1" ht="31.5" x14ac:dyDescent="0.35">
      <c r="A10" s="21" t="s">
        <v>4</v>
      </c>
      <c r="B10" s="22" t="s">
        <v>23</v>
      </c>
      <c r="C10" s="37" t="s">
        <v>33</v>
      </c>
      <c r="D10" s="38" t="s">
        <v>47</v>
      </c>
      <c r="F10" s="41"/>
    </row>
    <row r="11" spans="1:6" ht="15.75" customHeight="1" x14ac:dyDescent="0.35">
      <c r="A11" s="27" t="s">
        <v>0</v>
      </c>
      <c r="B11" s="28" t="s">
        <v>56</v>
      </c>
      <c r="C11" s="50"/>
      <c r="D11" s="24">
        <v>0</v>
      </c>
      <c r="F11" s="42">
        <f>IF(C11="A",0,-1)</f>
        <v>-1</v>
      </c>
    </row>
    <row r="12" spans="1:6" ht="15.75" customHeight="1" thickBot="1" x14ac:dyDescent="0.4">
      <c r="A12" s="23" t="s">
        <v>1</v>
      </c>
      <c r="B12" s="3" t="s">
        <v>57</v>
      </c>
      <c r="C12" s="51"/>
      <c r="D12" s="24">
        <v>-1</v>
      </c>
      <c r="F12" s="41"/>
    </row>
    <row r="13" spans="1:6" ht="27.75" customHeight="1" thickBot="1" x14ac:dyDescent="0.4">
      <c r="A13" s="55" t="s">
        <v>138</v>
      </c>
      <c r="B13" s="56"/>
      <c r="C13" s="56"/>
      <c r="D13" s="57"/>
      <c r="F13" s="41"/>
    </row>
    <row r="14" spans="1:6" ht="15" thickBot="1" x14ac:dyDescent="0.4">
      <c r="A14" s="47"/>
      <c r="B14" s="48"/>
      <c r="C14" s="48"/>
      <c r="D14" s="49"/>
      <c r="F14" s="41"/>
    </row>
    <row r="15" spans="1:6" ht="31.5" x14ac:dyDescent="0.35">
      <c r="A15" s="21" t="s">
        <v>3</v>
      </c>
      <c r="B15" s="22" t="s">
        <v>24</v>
      </c>
      <c r="C15" s="37" t="s">
        <v>33</v>
      </c>
      <c r="D15" s="38" t="s">
        <v>47</v>
      </c>
      <c r="F15" s="41"/>
    </row>
    <row r="16" spans="1:6" ht="15.75" customHeight="1" x14ac:dyDescent="0.35">
      <c r="A16" s="23" t="s">
        <v>0</v>
      </c>
      <c r="B16" s="3" t="s">
        <v>56</v>
      </c>
      <c r="C16" s="50"/>
      <c r="D16" s="24">
        <v>0</v>
      </c>
      <c r="F16" s="42">
        <f>IF(C16="A",0,-1)</f>
        <v>-1</v>
      </c>
    </row>
    <row r="17" spans="1:6" ht="15.75" customHeight="1" thickBot="1" x14ac:dyDescent="0.4">
      <c r="A17" s="23" t="s">
        <v>1</v>
      </c>
      <c r="B17" s="3" t="s">
        <v>57</v>
      </c>
      <c r="C17" s="51"/>
      <c r="D17" s="24">
        <v>-1</v>
      </c>
      <c r="F17" s="41"/>
    </row>
    <row r="18" spans="1:6" ht="37.5" customHeight="1" thickBot="1" x14ac:dyDescent="0.4">
      <c r="A18" s="55" t="s">
        <v>139</v>
      </c>
      <c r="B18" s="56"/>
      <c r="C18" s="56"/>
      <c r="D18" s="57"/>
      <c r="F18" s="41"/>
    </row>
    <row r="19" spans="1:6" ht="15" thickBot="1" x14ac:dyDescent="0.4">
      <c r="A19" s="47"/>
      <c r="B19" s="48"/>
      <c r="C19" s="48"/>
      <c r="D19" s="49"/>
      <c r="F19" s="41"/>
    </row>
    <row r="20" spans="1:6" ht="32" x14ac:dyDescent="0.35">
      <c r="A20" s="21" t="s">
        <v>7</v>
      </c>
      <c r="B20" s="22" t="s">
        <v>86</v>
      </c>
      <c r="C20" s="53" t="s">
        <v>33</v>
      </c>
      <c r="D20" s="58" t="s">
        <v>47</v>
      </c>
      <c r="F20" s="41"/>
    </row>
    <row r="21" spans="1:6" ht="15.75" customHeight="1" x14ac:dyDescent="0.35">
      <c r="A21" s="60" t="s">
        <v>46</v>
      </c>
      <c r="B21" s="61"/>
      <c r="C21" s="54"/>
      <c r="D21" s="59"/>
      <c r="F21" s="42">
        <f>IF(C22="A",-1,IF(C22="B",0,1))</f>
        <v>1</v>
      </c>
    </row>
    <row r="22" spans="1:6" ht="15" customHeight="1" x14ac:dyDescent="0.35">
      <c r="A22" s="23" t="s">
        <v>0</v>
      </c>
      <c r="B22" s="2" t="s">
        <v>60</v>
      </c>
      <c r="C22" s="52"/>
      <c r="D22" s="24">
        <v>-1</v>
      </c>
      <c r="E22" t="s">
        <v>32</v>
      </c>
      <c r="F22" s="41"/>
    </row>
    <row r="23" spans="1:6" x14ac:dyDescent="0.35">
      <c r="A23" s="23" t="s">
        <v>1</v>
      </c>
      <c r="B23" s="2" t="s">
        <v>61</v>
      </c>
      <c r="C23" s="52"/>
      <c r="D23" s="24">
        <v>0</v>
      </c>
      <c r="F23" s="41"/>
    </row>
    <row r="24" spans="1:6" x14ac:dyDescent="0.35">
      <c r="A24" s="23" t="s">
        <v>2</v>
      </c>
      <c r="B24" s="2" t="s">
        <v>62</v>
      </c>
      <c r="C24" s="52"/>
      <c r="D24" s="24">
        <v>1</v>
      </c>
      <c r="F24" s="41"/>
    </row>
    <row r="25" spans="1:6" ht="15" thickBot="1" x14ac:dyDescent="0.4">
      <c r="A25" s="62"/>
      <c r="B25" s="62"/>
      <c r="C25" s="62"/>
      <c r="D25" s="62"/>
      <c r="F25" s="41"/>
    </row>
    <row r="26" spans="1:6" ht="37.5" customHeight="1" x14ac:dyDescent="0.35">
      <c r="A26" s="21" t="s">
        <v>16</v>
      </c>
      <c r="B26" s="22" t="s">
        <v>25</v>
      </c>
      <c r="C26" s="53" t="s">
        <v>33</v>
      </c>
      <c r="D26" s="58" t="s">
        <v>47</v>
      </c>
      <c r="F26" s="41"/>
    </row>
    <row r="27" spans="1:6" ht="15.75" customHeight="1" x14ac:dyDescent="0.35">
      <c r="A27" s="60" t="s">
        <v>46</v>
      </c>
      <c r="B27" s="61"/>
      <c r="C27" s="54"/>
      <c r="D27" s="59"/>
      <c r="F27" s="41"/>
    </row>
    <row r="28" spans="1:6" ht="16.5" customHeight="1" x14ac:dyDescent="0.35">
      <c r="A28" s="23" t="s">
        <v>0</v>
      </c>
      <c r="B28" s="2" t="s">
        <v>87</v>
      </c>
      <c r="C28" s="50"/>
      <c r="D28" s="24">
        <v>-1</v>
      </c>
      <c r="F28" s="42">
        <f>IF(C28="A",-1,1)</f>
        <v>1</v>
      </c>
    </row>
    <row r="29" spans="1:6" ht="16.5" customHeight="1" thickBot="1" x14ac:dyDescent="0.4">
      <c r="A29" s="23" t="s">
        <v>1</v>
      </c>
      <c r="B29" s="2" t="s">
        <v>88</v>
      </c>
      <c r="C29" s="51"/>
      <c r="D29" s="24">
        <v>1</v>
      </c>
      <c r="F29" s="41"/>
    </row>
    <row r="30" spans="1:6" ht="31.5" customHeight="1" thickBot="1" x14ac:dyDescent="0.4">
      <c r="A30" s="55" t="s">
        <v>140</v>
      </c>
      <c r="B30" s="56"/>
      <c r="C30" s="56"/>
      <c r="D30" s="57"/>
      <c r="F30" s="41"/>
    </row>
    <row r="31" spans="1:6" ht="16" thickBot="1" x14ac:dyDescent="0.4">
      <c r="A31" s="44"/>
      <c r="B31" s="45"/>
      <c r="C31" s="45"/>
      <c r="D31" s="46"/>
      <c r="F31" s="42"/>
    </row>
    <row r="32" spans="1:6" ht="29" x14ac:dyDescent="0.35">
      <c r="A32" s="21" t="s">
        <v>17</v>
      </c>
      <c r="B32" s="22" t="s">
        <v>26</v>
      </c>
      <c r="C32" s="53" t="s">
        <v>33</v>
      </c>
      <c r="D32" s="58" t="s">
        <v>47</v>
      </c>
      <c r="F32" s="41"/>
    </row>
    <row r="33" spans="1:6" ht="15.75" customHeight="1" x14ac:dyDescent="0.35">
      <c r="A33" s="60" t="s">
        <v>46</v>
      </c>
      <c r="B33" s="61"/>
      <c r="C33" s="54"/>
      <c r="D33" s="59"/>
      <c r="F33" s="41"/>
    </row>
    <row r="34" spans="1:6" ht="15.75" customHeight="1" x14ac:dyDescent="0.35">
      <c r="A34" s="23" t="s">
        <v>0</v>
      </c>
      <c r="B34" s="2" t="s">
        <v>89</v>
      </c>
      <c r="C34" s="50"/>
      <c r="D34" s="24">
        <v>-1</v>
      </c>
      <c r="F34" s="42">
        <f>IF(C34="A",-1,1)</f>
        <v>1</v>
      </c>
    </row>
    <row r="35" spans="1:6" ht="15" x14ac:dyDescent="0.35">
      <c r="A35" s="23" t="s">
        <v>1</v>
      </c>
      <c r="B35" s="2" t="s">
        <v>31</v>
      </c>
      <c r="C35" s="51"/>
      <c r="D35" s="24">
        <v>1</v>
      </c>
      <c r="F35" s="41"/>
    </row>
    <row r="36" spans="1:6" ht="19.5" customHeight="1" x14ac:dyDescent="0.35">
      <c r="A36" s="62"/>
      <c r="B36" s="62"/>
      <c r="C36" s="62"/>
      <c r="D36" s="62"/>
      <c r="F36" s="41"/>
    </row>
    <row r="37" spans="1:6" ht="19" thickBot="1" x14ac:dyDescent="0.4">
      <c r="A37" s="63" t="s">
        <v>35</v>
      </c>
      <c r="B37" s="63"/>
      <c r="C37" s="63"/>
      <c r="D37" s="63"/>
      <c r="F37" s="41"/>
    </row>
    <row r="38" spans="1:6" ht="31.5" x14ac:dyDescent="0.35">
      <c r="A38" s="21" t="s">
        <v>8</v>
      </c>
      <c r="B38" s="22" t="s">
        <v>28</v>
      </c>
      <c r="C38" s="37" t="s">
        <v>33</v>
      </c>
      <c r="D38" s="36" t="s">
        <v>47</v>
      </c>
      <c r="F38" s="41"/>
    </row>
    <row r="39" spans="1:6" ht="26.5" x14ac:dyDescent="0.35">
      <c r="A39" s="23" t="s">
        <v>0</v>
      </c>
      <c r="B39" s="2" t="s">
        <v>126</v>
      </c>
      <c r="C39" s="52"/>
      <c r="D39" s="24">
        <v>-1</v>
      </c>
      <c r="F39" s="42">
        <f>IF(C39="A",-1,0)</f>
        <v>0</v>
      </c>
    </row>
    <row r="40" spans="1:6" ht="26.5" x14ac:dyDescent="0.35">
      <c r="A40" s="23" t="s">
        <v>1</v>
      </c>
      <c r="B40" s="2" t="s">
        <v>127</v>
      </c>
      <c r="C40" s="52"/>
      <c r="D40" s="24">
        <v>0</v>
      </c>
      <c r="F40" s="41"/>
    </row>
    <row r="41" spans="1:6" x14ac:dyDescent="0.35">
      <c r="A41" s="23" t="s">
        <v>2</v>
      </c>
      <c r="B41" s="2" t="s">
        <v>63</v>
      </c>
      <c r="C41" s="52"/>
      <c r="D41" s="24">
        <v>0</v>
      </c>
      <c r="F41" s="41"/>
    </row>
    <row r="42" spans="1:6" ht="26.5" x14ac:dyDescent="0.35">
      <c r="A42" s="23" t="s">
        <v>5</v>
      </c>
      <c r="B42" s="2" t="s">
        <v>64</v>
      </c>
      <c r="C42" s="52"/>
      <c r="D42" s="24">
        <v>0</v>
      </c>
      <c r="F42" s="41"/>
    </row>
    <row r="43" spans="1:6" ht="26.5" x14ac:dyDescent="0.35">
      <c r="A43" s="23" t="s">
        <v>6</v>
      </c>
      <c r="B43" s="2" t="s">
        <v>125</v>
      </c>
      <c r="C43" s="52"/>
      <c r="D43" s="25">
        <v>0</v>
      </c>
      <c r="F43" s="41"/>
    </row>
    <row r="44" spans="1:6" ht="15" thickBot="1" x14ac:dyDescent="0.4">
      <c r="A44" s="62"/>
      <c r="B44" s="62"/>
      <c r="C44" s="62"/>
      <c r="D44" s="62"/>
      <c r="F44" s="41"/>
    </row>
    <row r="45" spans="1:6" ht="31.5" x14ac:dyDescent="0.35">
      <c r="A45" s="21" t="s">
        <v>9</v>
      </c>
      <c r="B45" s="22" t="s">
        <v>29</v>
      </c>
      <c r="C45" s="37" t="s">
        <v>33</v>
      </c>
      <c r="D45" s="36" t="s">
        <v>47</v>
      </c>
      <c r="F45" s="42">
        <f>IF(C46="A",-1,0)</f>
        <v>0</v>
      </c>
    </row>
    <row r="46" spans="1:6" x14ac:dyDescent="0.35">
      <c r="A46" s="23" t="s">
        <v>0</v>
      </c>
      <c r="B46" s="2" t="s">
        <v>65</v>
      </c>
      <c r="C46" s="50"/>
      <c r="D46" s="24">
        <v>-1</v>
      </c>
      <c r="F46" s="41"/>
    </row>
    <row r="47" spans="1:6" x14ac:dyDescent="0.35">
      <c r="A47" s="23" t="s">
        <v>1</v>
      </c>
      <c r="B47" s="2" t="s">
        <v>66</v>
      </c>
      <c r="C47" s="51"/>
      <c r="D47" s="24">
        <v>0</v>
      </c>
      <c r="F47" s="41"/>
    </row>
    <row r="48" spans="1:6" ht="15" thickBot="1" x14ac:dyDescent="0.4">
      <c r="A48" s="62"/>
      <c r="B48" s="62"/>
      <c r="C48" s="62"/>
      <c r="D48" s="62"/>
      <c r="F48" s="41"/>
    </row>
    <row r="49" spans="1:6" ht="31.5" x14ac:dyDescent="0.35">
      <c r="A49" s="21" t="s">
        <v>13</v>
      </c>
      <c r="B49" s="22" t="s">
        <v>30</v>
      </c>
      <c r="C49" s="37" t="s">
        <v>33</v>
      </c>
      <c r="D49" s="36" t="s">
        <v>48</v>
      </c>
      <c r="F49" s="41"/>
    </row>
    <row r="50" spans="1:6" ht="15.5" x14ac:dyDescent="0.35">
      <c r="A50" s="23" t="s">
        <v>0</v>
      </c>
      <c r="B50" s="2" t="s">
        <v>67</v>
      </c>
      <c r="C50" s="52"/>
      <c r="D50" s="24">
        <v>0</v>
      </c>
      <c r="F50" s="42">
        <f>IF(C50="c",-1,0)</f>
        <v>0</v>
      </c>
    </row>
    <row r="51" spans="1:6" x14ac:dyDescent="0.35">
      <c r="A51" s="23" t="s">
        <v>1</v>
      </c>
      <c r="B51" s="3" t="s">
        <v>68</v>
      </c>
      <c r="C51" s="52"/>
      <c r="D51" s="24">
        <v>0</v>
      </c>
      <c r="F51" s="41"/>
    </row>
    <row r="52" spans="1:6" x14ac:dyDescent="0.35">
      <c r="A52" s="23" t="s">
        <v>2</v>
      </c>
      <c r="B52" s="3" t="s">
        <v>69</v>
      </c>
      <c r="C52" s="52"/>
      <c r="D52" s="24">
        <v>-1</v>
      </c>
      <c r="F52" s="41"/>
    </row>
    <row r="53" spans="1:6" ht="15" thickBot="1" x14ac:dyDescent="0.4">
      <c r="A53" s="62"/>
      <c r="B53" s="62"/>
      <c r="C53" s="62"/>
      <c r="D53" s="62"/>
      <c r="F53" s="41"/>
    </row>
    <row r="54" spans="1:6" ht="31.5" x14ac:dyDescent="0.35">
      <c r="A54" s="21" t="s">
        <v>11</v>
      </c>
      <c r="B54" s="22" t="s">
        <v>44</v>
      </c>
      <c r="C54" s="37" t="s">
        <v>33</v>
      </c>
      <c r="D54" s="38" t="s">
        <v>47</v>
      </c>
      <c r="F54" s="41"/>
    </row>
    <row r="55" spans="1:6" ht="26" x14ac:dyDescent="0.35">
      <c r="A55" s="23" t="s">
        <v>0</v>
      </c>
      <c r="B55" s="3" t="s">
        <v>70</v>
      </c>
      <c r="C55" s="52"/>
      <c r="D55" s="24">
        <v>-1</v>
      </c>
      <c r="F55" s="42">
        <f>IF(C55="A",-1,0)</f>
        <v>0</v>
      </c>
    </row>
    <row r="56" spans="1:6" ht="26" x14ac:dyDescent="0.35">
      <c r="A56" s="23" t="s">
        <v>1</v>
      </c>
      <c r="B56" s="3" t="s">
        <v>71</v>
      </c>
      <c r="C56" s="52"/>
      <c r="D56" s="24">
        <v>0</v>
      </c>
      <c r="F56" s="41"/>
    </row>
    <row r="57" spans="1:6" x14ac:dyDescent="0.35">
      <c r="A57" s="23" t="s">
        <v>2</v>
      </c>
      <c r="B57" s="3" t="s">
        <v>72</v>
      </c>
      <c r="C57" s="52"/>
      <c r="D57" s="24">
        <v>0</v>
      </c>
      <c r="F57" s="41"/>
    </row>
    <row r="58" spans="1:6" x14ac:dyDescent="0.35">
      <c r="A58" s="23" t="s">
        <v>5</v>
      </c>
      <c r="B58" s="3" t="s">
        <v>45</v>
      </c>
      <c r="C58" s="52"/>
      <c r="D58" s="24">
        <v>0</v>
      </c>
      <c r="F58" s="41"/>
    </row>
    <row r="59" spans="1:6" x14ac:dyDescent="0.35">
      <c r="A59" s="23" t="s">
        <v>6</v>
      </c>
      <c r="B59" s="3" t="s">
        <v>73</v>
      </c>
      <c r="C59" s="52"/>
      <c r="D59" s="24">
        <v>0</v>
      </c>
      <c r="F59" s="41"/>
    </row>
    <row r="60" spans="1:6" ht="26" x14ac:dyDescent="0.35">
      <c r="A60" s="23" t="s">
        <v>10</v>
      </c>
      <c r="B60" s="3" t="s">
        <v>74</v>
      </c>
      <c r="C60" s="52"/>
      <c r="D60" s="24">
        <v>0</v>
      </c>
      <c r="F60" s="41"/>
    </row>
    <row r="61" spans="1:6" ht="15" thickBot="1" x14ac:dyDescent="0.4">
      <c r="A61" s="62"/>
      <c r="B61" s="62"/>
      <c r="C61" s="62"/>
      <c r="D61" s="62"/>
      <c r="F61" s="41"/>
    </row>
    <row r="62" spans="1:6" ht="31.5" x14ac:dyDescent="0.35">
      <c r="A62" s="21" t="s">
        <v>12</v>
      </c>
      <c r="B62" s="22" t="s">
        <v>27</v>
      </c>
      <c r="C62" s="37" t="s">
        <v>33</v>
      </c>
      <c r="D62" s="36" t="s">
        <v>47</v>
      </c>
      <c r="F62" s="41"/>
    </row>
    <row r="63" spans="1:6" ht="59.25" customHeight="1" x14ac:dyDescent="0.35">
      <c r="A63" s="23" t="s">
        <v>0</v>
      </c>
      <c r="B63" s="3" t="s">
        <v>137</v>
      </c>
      <c r="C63" s="52"/>
      <c r="D63" s="24">
        <v>-1</v>
      </c>
      <c r="F63" s="42">
        <f>IF(C63="A",-1,0)</f>
        <v>0</v>
      </c>
    </row>
    <row r="64" spans="1:6" ht="26" x14ac:dyDescent="0.35">
      <c r="A64" s="23" t="s">
        <v>1</v>
      </c>
      <c r="B64" s="34" t="s">
        <v>124</v>
      </c>
      <c r="C64" s="52"/>
      <c r="D64" s="24">
        <v>0</v>
      </c>
      <c r="F64" s="41"/>
    </row>
    <row r="65" spans="1:6" x14ac:dyDescent="0.35">
      <c r="A65" s="23" t="s">
        <v>2</v>
      </c>
      <c r="B65" s="3" t="s">
        <v>122</v>
      </c>
      <c r="C65" s="52"/>
      <c r="D65" s="24">
        <v>0</v>
      </c>
      <c r="F65" s="41"/>
    </row>
    <row r="66" spans="1:6" ht="26" x14ac:dyDescent="0.35">
      <c r="A66" s="23" t="s">
        <v>5</v>
      </c>
      <c r="B66" s="32" t="s">
        <v>123</v>
      </c>
      <c r="C66" s="52"/>
      <c r="D66" s="24">
        <v>0</v>
      </c>
      <c r="F66" s="41"/>
    </row>
    <row r="67" spans="1:6" ht="15" thickBot="1" x14ac:dyDescent="0.4">
      <c r="A67" s="62"/>
      <c r="B67" s="62"/>
      <c r="C67" s="62"/>
      <c r="D67" s="62"/>
      <c r="F67" s="41"/>
    </row>
    <row r="68" spans="1:6" ht="31.5" x14ac:dyDescent="0.35">
      <c r="A68" s="21" t="s">
        <v>109</v>
      </c>
      <c r="B68" s="22" t="s">
        <v>110</v>
      </c>
      <c r="C68" s="37" t="s">
        <v>33</v>
      </c>
      <c r="D68" s="36" t="s">
        <v>47</v>
      </c>
      <c r="F68" s="41"/>
    </row>
    <row r="69" spans="1:6" ht="52.5" x14ac:dyDescent="0.35">
      <c r="A69" s="23" t="s">
        <v>0</v>
      </c>
      <c r="B69" s="35" t="s">
        <v>112</v>
      </c>
      <c r="C69" s="52"/>
      <c r="D69" s="24">
        <v>-1</v>
      </c>
      <c r="F69" s="42">
        <f>IF(C69="A",-1,0)</f>
        <v>0</v>
      </c>
    </row>
    <row r="70" spans="1:6" x14ac:dyDescent="0.35">
      <c r="A70" s="23" t="s">
        <v>1</v>
      </c>
      <c r="B70" s="35" t="s">
        <v>111</v>
      </c>
      <c r="C70" s="52"/>
      <c r="D70" s="24">
        <v>0</v>
      </c>
      <c r="F70" s="41"/>
    </row>
    <row r="71" spans="1:6" ht="39.5" x14ac:dyDescent="0.35">
      <c r="A71" s="23" t="s">
        <v>2</v>
      </c>
      <c r="B71" s="35" t="s">
        <v>113</v>
      </c>
      <c r="C71" s="52"/>
      <c r="D71" s="24">
        <v>0</v>
      </c>
      <c r="F71" s="41"/>
    </row>
    <row r="72" spans="1:6" ht="15" thickBot="1" x14ac:dyDescent="0.4">
      <c r="A72" s="62"/>
      <c r="B72" s="62"/>
      <c r="C72" s="62"/>
      <c r="D72" s="62"/>
      <c r="F72" s="41"/>
    </row>
    <row r="73" spans="1:6" ht="16.5" x14ac:dyDescent="0.35">
      <c r="A73" s="21" t="s">
        <v>14</v>
      </c>
      <c r="B73" s="22" t="s">
        <v>91</v>
      </c>
      <c r="C73" s="53" t="s">
        <v>33</v>
      </c>
      <c r="D73" s="58" t="s">
        <v>47</v>
      </c>
      <c r="F73" s="41"/>
    </row>
    <row r="74" spans="1:6" ht="15.5" x14ac:dyDescent="0.35">
      <c r="A74" s="60" t="s">
        <v>46</v>
      </c>
      <c r="B74" s="61"/>
      <c r="C74" s="54"/>
      <c r="D74" s="59"/>
      <c r="F74" s="41"/>
    </row>
    <row r="75" spans="1:6" ht="15.5" x14ac:dyDescent="0.35">
      <c r="A75" s="23" t="s">
        <v>0</v>
      </c>
      <c r="B75" s="39" t="s">
        <v>121</v>
      </c>
      <c r="C75" s="52"/>
      <c r="D75" s="24">
        <v>-1</v>
      </c>
      <c r="F75" s="42">
        <f>IF(C75="A",-1,IF(C75="B",-1,IF(C75="E",1,0)))</f>
        <v>0</v>
      </c>
    </row>
    <row r="76" spans="1:6" ht="21.75" customHeight="1" x14ac:dyDescent="0.35">
      <c r="A76" s="23" t="s">
        <v>1</v>
      </c>
      <c r="B76" s="39" t="s">
        <v>136</v>
      </c>
      <c r="C76" s="52"/>
      <c r="D76" s="24">
        <v>-1</v>
      </c>
      <c r="F76" s="41"/>
    </row>
    <row r="77" spans="1:6" ht="24.75" customHeight="1" x14ac:dyDescent="0.35">
      <c r="A77" s="23" t="s">
        <v>2</v>
      </c>
      <c r="B77" s="39" t="s">
        <v>135</v>
      </c>
      <c r="C77" s="52"/>
      <c r="D77" s="24">
        <v>0</v>
      </c>
      <c r="F77" s="41"/>
    </row>
    <row r="78" spans="1:6" x14ac:dyDescent="0.35">
      <c r="A78" s="23" t="s">
        <v>5</v>
      </c>
      <c r="B78" s="39" t="s">
        <v>75</v>
      </c>
      <c r="C78" s="52"/>
      <c r="D78" s="24">
        <v>0</v>
      </c>
      <c r="F78" s="41"/>
    </row>
    <row r="79" spans="1:6" ht="27.5" x14ac:dyDescent="0.35">
      <c r="A79" s="23" t="s">
        <v>6</v>
      </c>
      <c r="B79" s="39" t="s">
        <v>92</v>
      </c>
      <c r="C79" s="52"/>
      <c r="D79" s="24">
        <v>1</v>
      </c>
      <c r="F79" s="41"/>
    </row>
    <row r="80" spans="1:6" ht="15" thickBot="1" x14ac:dyDescent="0.4">
      <c r="A80" s="62"/>
      <c r="B80" s="62"/>
      <c r="C80" s="62"/>
      <c r="D80" s="62"/>
      <c r="F80" s="41"/>
    </row>
    <row r="81" spans="1:6" ht="16.5" x14ac:dyDescent="0.35">
      <c r="A81" s="21" t="s">
        <v>15</v>
      </c>
      <c r="B81" s="22" t="s">
        <v>90</v>
      </c>
      <c r="C81" s="53" t="s">
        <v>33</v>
      </c>
      <c r="D81" s="58" t="s">
        <v>47</v>
      </c>
      <c r="F81" s="41"/>
    </row>
    <row r="82" spans="1:6" ht="15.5" x14ac:dyDescent="0.35">
      <c r="A82" s="60" t="s">
        <v>46</v>
      </c>
      <c r="B82" s="61"/>
      <c r="C82" s="54"/>
      <c r="D82" s="59"/>
      <c r="F82" s="41"/>
    </row>
    <row r="83" spans="1:6" ht="15.5" x14ac:dyDescent="0.35">
      <c r="A83" s="26" t="s">
        <v>0</v>
      </c>
      <c r="B83" s="4" t="s">
        <v>76</v>
      </c>
      <c r="C83" s="52"/>
      <c r="D83" s="25">
        <v>-1</v>
      </c>
      <c r="F83" s="42">
        <f>IF(C83="A",-1,IF(C83="B",0,1))</f>
        <v>1</v>
      </c>
    </row>
    <row r="84" spans="1:6" x14ac:dyDescent="0.35">
      <c r="A84" s="26" t="s">
        <v>1</v>
      </c>
      <c r="B84" s="4" t="s">
        <v>77</v>
      </c>
      <c r="C84" s="52"/>
      <c r="D84" s="25">
        <v>0</v>
      </c>
      <c r="F84" s="41"/>
    </row>
    <row r="85" spans="1:6" x14ac:dyDescent="0.35">
      <c r="A85" s="26" t="s">
        <v>2</v>
      </c>
      <c r="B85" s="4" t="s">
        <v>78</v>
      </c>
      <c r="C85" s="52"/>
      <c r="D85" s="25">
        <v>1</v>
      </c>
      <c r="F85" s="41"/>
    </row>
    <row r="86" spans="1:6" ht="15" thickBot="1" x14ac:dyDescent="0.4">
      <c r="A86" s="62"/>
      <c r="B86" s="62"/>
      <c r="C86" s="62"/>
      <c r="D86" s="62"/>
      <c r="F86" s="41"/>
    </row>
    <row r="87" spans="1:6" ht="16.5" x14ac:dyDescent="0.35">
      <c r="A87" s="21" t="s">
        <v>93</v>
      </c>
      <c r="B87" s="22" t="s">
        <v>103</v>
      </c>
      <c r="C87" s="53" t="s">
        <v>33</v>
      </c>
      <c r="D87" s="58" t="s">
        <v>47</v>
      </c>
      <c r="F87" s="41"/>
    </row>
    <row r="88" spans="1:6" ht="15.5" x14ac:dyDescent="0.35">
      <c r="A88" s="60" t="s">
        <v>46</v>
      </c>
      <c r="B88" s="61"/>
      <c r="C88" s="54"/>
      <c r="D88" s="59"/>
      <c r="F88" s="41"/>
    </row>
    <row r="89" spans="1:6" ht="15.5" x14ac:dyDescent="0.35">
      <c r="A89" s="23" t="s">
        <v>0</v>
      </c>
      <c r="B89" s="2" t="s">
        <v>94</v>
      </c>
      <c r="C89" s="52"/>
      <c r="D89" s="33">
        <v>-1</v>
      </c>
      <c r="F89" s="42">
        <f>IF(C89="A",-1,IF(C89="B",0,IF(C89="C",0,1)))</f>
        <v>1</v>
      </c>
    </row>
    <row r="90" spans="1:6" ht="26.5" x14ac:dyDescent="0.35">
      <c r="A90" s="23" t="s">
        <v>1</v>
      </c>
      <c r="B90" s="2" t="s">
        <v>107</v>
      </c>
      <c r="C90" s="52"/>
      <c r="D90" s="33">
        <v>0</v>
      </c>
      <c r="F90" s="41"/>
    </row>
    <row r="91" spans="1:6" x14ac:dyDescent="0.35">
      <c r="A91" s="23" t="s">
        <v>2</v>
      </c>
      <c r="B91" s="2" t="s">
        <v>95</v>
      </c>
      <c r="C91" s="52"/>
      <c r="D91" s="33">
        <v>0</v>
      </c>
      <c r="F91" s="41"/>
    </row>
    <row r="92" spans="1:6" x14ac:dyDescent="0.35">
      <c r="A92" s="23" t="s">
        <v>5</v>
      </c>
      <c r="B92" s="2" t="s">
        <v>96</v>
      </c>
      <c r="C92" s="52"/>
      <c r="D92" s="33">
        <v>1</v>
      </c>
      <c r="F92" s="41"/>
    </row>
    <row r="93" spans="1:6" x14ac:dyDescent="0.35">
      <c r="A93" s="23" t="s">
        <v>6</v>
      </c>
      <c r="B93" s="2" t="s">
        <v>97</v>
      </c>
      <c r="C93" s="52"/>
      <c r="D93" s="33">
        <v>1</v>
      </c>
      <c r="F93" s="41"/>
    </row>
    <row r="94" spans="1:6" ht="15" thickBot="1" x14ac:dyDescent="0.4">
      <c r="A94" s="62"/>
      <c r="B94" s="62"/>
      <c r="C94" s="62"/>
      <c r="D94" s="62"/>
      <c r="F94" s="41"/>
    </row>
    <row r="95" spans="1:6" ht="16.5" x14ac:dyDescent="0.35">
      <c r="A95" s="21" t="s">
        <v>98</v>
      </c>
      <c r="B95" s="22" t="s">
        <v>105</v>
      </c>
      <c r="C95" s="53" t="s">
        <v>33</v>
      </c>
      <c r="D95" s="58" t="s">
        <v>47</v>
      </c>
      <c r="F95" s="41"/>
    </row>
    <row r="96" spans="1:6" ht="15.5" x14ac:dyDescent="0.35">
      <c r="A96" s="60" t="s">
        <v>46</v>
      </c>
      <c r="B96" s="61"/>
      <c r="C96" s="54"/>
      <c r="D96" s="59"/>
      <c r="F96" s="41"/>
    </row>
    <row r="97" spans="1:6" x14ac:dyDescent="0.35">
      <c r="A97" s="23" t="s">
        <v>0</v>
      </c>
      <c r="B97" s="2" t="s">
        <v>108</v>
      </c>
      <c r="C97" s="52"/>
      <c r="D97" s="24">
        <v>-1</v>
      </c>
      <c r="F97" s="41"/>
    </row>
    <row r="98" spans="1:6" ht="15.5" x14ac:dyDescent="0.35">
      <c r="A98" s="23" t="s">
        <v>1</v>
      </c>
      <c r="B98" s="2" t="s">
        <v>99</v>
      </c>
      <c r="C98" s="52"/>
      <c r="D98" s="24">
        <v>-1</v>
      </c>
      <c r="F98" s="42">
        <f>IF(C97="A",-1,IF(C97="B",-1,IF(C97="C",0,1)))</f>
        <v>1</v>
      </c>
    </row>
    <row r="99" spans="1:6" x14ac:dyDescent="0.35">
      <c r="A99" s="23" t="s">
        <v>2</v>
      </c>
      <c r="B99" s="2" t="s">
        <v>100</v>
      </c>
      <c r="C99" s="52"/>
      <c r="D99" s="24">
        <v>0</v>
      </c>
      <c r="F99" s="41"/>
    </row>
    <row r="100" spans="1:6" ht="15.5" x14ac:dyDescent="0.35">
      <c r="A100" s="23" t="s">
        <v>5</v>
      </c>
      <c r="B100" s="2" t="s">
        <v>101</v>
      </c>
      <c r="C100" s="52"/>
      <c r="D100" s="24">
        <v>1</v>
      </c>
      <c r="F100" s="42"/>
    </row>
    <row r="101" spans="1:6" x14ac:dyDescent="0.35">
      <c r="A101" s="23" t="s">
        <v>6</v>
      </c>
      <c r="B101" s="2" t="s">
        <v>102</v>
      </c>
      <c r="C101" s="52"/>
      <c r="D101" s="24">
        <v>1</v>
      </c>
      <c r="F101" s="41"/>
    </row>
    <row r="103" spans="1:6" ht="18.5" x14ac:dyDescent="0.45">
      <c r="A103" s="78" t="s">
        <v>128</v>
      </c>
      <c r="B103" s="79"/>
      <c r="C103" s="79"/>
      <c r="D103" s="79"/>
    </row>
    <row r="104" spans="1:6" ht="18.5" x14ac:dyDescent="0.45">
      <c r="A104" s="78" t="s">
        <v>49</v>
      </c>
      <c r="B104" s="79"/>
      <c r="C104" s="79"/>
      <c r="D104" s="79"/>
    </row>
    <row r="105" spans="1:6" ht="19.5" customHeight="1" thickBot="1" x14ac:dyDescent="0.4">
      <c r="A105" s="62"/>
      <c r="B105" s="62"/>
      <c r="C105" s="62"/>
      <c r="D105" s="62"/>
    </row>
    <row r="106" spans="1:6" ht="18.75" customHeight="1" x14ac:dyDescent="0.35">
      <c r="A106" s="82" t="s">
        <v>129</v>
      </c>
      <c r="B106" s="83"/>
      <c r="C106" s="83"/>
      <c r="D106" s="84"/>
    </row>
    <row r="107" spans="1:6" x14ac:dyDescent="0.35">
      <c r="A107" s="80" t="s">
        <v>130</v>
      </c>
      <c r="B107" s="81"/>
      <c r="C107" s="93">
        <f>SUM(F11:F36)</f>
        <v>1</v>
      </c>
      <c r="D107" s="94"/>
    </row>
    <row r="108" spans="1:6" ht="15" customHeight="1" x14ac:dyDescent="0.35">
      <c r="A108" s="80" t="s">
        <v>131</v>
      </c>
      <c r="B108" s="81"/>
      <c r="C108" s="91">
        <f>IF(C107&lt;0, "nie dotyczy", (F39+F45+F50+F55+F63+F69+F75+F83+F89+F98))</f>
        <v>3</v>
      </c>
      <c r="D108" s="92"/>
    </row>
    <row r="109" spans="1:6" ht="15.75" customHeight="1" x14ac:dyDescent="0.35">
      <c r="A109" s="80" t="s">
        <v>133</v>
      </c>
      <c r="B109" s="81"/>
      <c r="C109" s="85" t="str">
        <f>IF(C107&lt;0,"TAK",IF(C107&gt;=0,IF(C108&lt;0,"TAK","NIE")))</f>
        <v>NIE</v>
      </c>
      <c r="D109" s="86"/>
    </row>
    <row r="110" spans="1:6" ht="15" thickBot="1" x14ac:dyDescent="0.4">
      <c r="A110" s="89" t="s">
        <v>132</v>
      </c>
      <c r="B110" s="90"/>
      <c r="C110" s="87"/>
      <c r="D110" s="88"/>
    </row>
  </sheetData>
  <sheetProtection algorithmName="SHA-512" hashValue="8xJPlyoWqCZy8vlt5ZqlwdrwWDmfoAFbB4jIozjESoKOtGFjBm581v3soy1B/NgurjKs5/pP9uTVMNnFNjdIMQ==" saltValue="vbEovb12MtjmeLEOS50eBA==" spinCount="100000" sheet="1" objects="1" scenarios="1"/>
  <dataConsolidate/>
  <mergeCells count="74">
    <mergeCell ref="C89:C93"/>
    <mergeCell ref="C97:C101"/>
    <mergeCell ref="A94:D94"/>
    <mergeCell ref="C95:C96"/>
    <mergeCell ref="D95:D96"/>
    <mergeCell ref="A96:B96"/>
    <mergeCell ref="A25:D25"/>
    <mergeCell ref="C22:C24"/>
    <mergeCell ref="C28:C29"/>
    <mergeCell ref="C87:C88"/>
    <mergeCell ref="D87:D88"/>
    <mergeCell ref="A88:B88"/>
    <mergeCell ref="A86:D86"/>
    <mergeCell ref="C50:C52"/>
    <mergeCell ref="A72:D72"/>
    <mergeCell ref="C73:C74"/>
    <mergeCell ref="D73:D74"/>
    <mergeCell ref="A80:D80"/>
    <mergeCell ref="C69:C71"/>
    <mergeCell ref="A61:D61"/>
    <mergeCell ref="A53:D53"/>
    <mergeCell ref="C75:C79"/>
    <mergeCell ref="A103:D103"/>
    <mergeCell ref="A107:B107"/>
    <mergeCell ref="A105:D105"/>
    <mergeCell ref="A106:D106"/>
    <mergeCell ref="C109:D110"/>
    <mergeCell ref="A109:B110"/>
    <mergeCell ref="A104:D104"/>
    <mergeCell ref="A108:B108"/>
    <mergeCell ref="C108:D108"/>
    <mergeCell ref="C107:D107"/>
    <mergeCell ref="C7:D7"/>
    <mergeCell ref="A18:D18"/>
    <mergeCell ref="C16:C17"/>
    <mergeCell ref="C11:C12"/>
    <mergeCell ref="A9:D9"/>
    <mergeCell ref="A7:B7"/>
    <mergeCell ref="A13:D13"/>
    <mergeCell ref="A8:D8"/>
    <mergeCell ref="A2:D2"/>
    <mergeCell ref="A3:D3"/>
    <mergeCell ref="C6:D6"/>
    <mergeCell ref="A6:B6"/>
    <mergeCell ref="A4:D4"/>
    <mergeCell ref="A5:D5"/>
    <mergeCell ref="C83:C85"/>
    <mergeCell ref="C81:C82"/>
    <mergeCell ref="D81:D82"/>
    <mergeCell ref="A36:D36"/>
    <mergeCell ref="C63:C66"/>
    <mergeCell ref="C55:C60"/>
    <mergeCell ref="A82:B82"/>
    <mergeCell ref="A67:D67"/>
    <mergeCell ref="A37:D37"/>
    <mergeCell ref="A74:B74"/>
    <mergeCell ref="A44:D44"/>
    <mergeCell ref="A48:D48"/>
    <mergeCell ref="A31:D31"/>
    <mergeCell ref="A14:D14"/>
    <mergeCell ref="A19:D19"/>
    <mergeCell ref="C46:C47"/>
    <mergeCell ref="C39:C43"/>
    <mergeCell ref="C20:C21"/>
    <mergeCell ref="C26:C27"/>
    <mergeCell ref="C32:C33"/>
    <mergeCell ref="A30:D30"/>
    <mergeCell ref="C34:C35"/>
    <mergeCell ref="D20:D21"/>
    <mergeCell ref="D26:D27"/>
    <mergeCell ref="D32:D33"/>
    <mergeCell ref="A21:B21"/>
    <mergeCell ref="A27:B27"/>
    <mergeCell ref="A33:B33"/>
  </mergeCells>
  <dataValidations count="6">
    <dataValidation type="list" allowBlank="1" showInputMessage="1" showErrorMessage="1" prompt="dozwolone symbole: A,B lub C; proszę wpisać lub wybrać z listy" sqref="C22:C24 C50:C52 C83:C85 C69:C71" xr:uid="{00000000-0002-0000-0000-000000000000}">
      <formula1>$A$22:$A$24</formula1>
    </dataValidation>
    <dataValidation type="list" allowBlank="1" showInputMessage="1" showErrorMessage="1" prompt="dozwolone symbole: A lub B; proszę wpisać lub wybrać z listy" sqref="C11:C12 C46:C47 C34:C35 C28:C29 C16:C17" xr:uid="{00000000-0002-0000-0000-000001000000}">
      <formula1>$A$11:$A$12</formula1>
    </dataValidation>
    <dataValidation type="list" allowBlank="1" showInputMessage="1" showErrorMessage="1" prompt="dozwolone symbole: A,B,C,D,E; proszę wpisać lub wybrać z listy" sqref="C39:C43 C75:C79 C89:C93 C97:C101" xr:uid="{00000000-0002-0000-0000-000002000000}">
      <formula1>$A$39:$A$43</formula1>
    </dataValidation>
    <dataValidation type="list" allowBlank="1" showInputMessage="1" showErrorMessage="1" prompt="dozwolone symbole: A,B,C,D,E,F; proszę wpisać lub wybrać z listy" sqref="C55:C60" xr:uid="{00000000-0002-0000-0000-000003000000}">
      <formula1>$A$55:$A$60</formula1>
    </dataValidation>
    <dataValidation type="list" allowBlank="1" showInputMessage="1" showErrorMessage="1" prompt="dozwolone symbole: A,B,C,D; proszę wpisać lub wybrać z listy" sqref="C63:C66" xr:uid="{00000000-0002-0000-0000-000004000000}">
      <formula1>$A$63:$A$66</formula1>
    </dataValidation>
    <dataValidation allowBlank="1" showInputMessage="1" showErrorMessage="1" prompt="Proszę wpisać w polu niżej lub wybrać z listy" sqref="C26 C10 C15 C20 C38 C45 C49 C32 C62 C73 C81 C54 C87 C95" xr:uid="{00000000-0002-0000-0000-000005000000}"/>
  </dataValidations>
  <hyperlinks>
    <hyperlink ref="A21:B21" location="przypisy!A1" display="przypisy (proszę kliknąć)" xr:uid="{00000000-0004-0000-0000-000000000000}"/>
    <hyperlink ref="A27:B27" location="przypisy!A1" display="przypisy (proszę kliknąć)" xr:uid="{00000000-0004-0000-0000-000001000000}"/>
    <hyperlink ref="A33:B33" location="przypisy!A1" display="przypisy (proszę kliknąć)" xr:uid="{00000000-0004-0000-0000-000002000000}"/>
    <hyperlink ref="A74:B74" location="przypisy!A1" display="przypisy (proszę kliknąć)" xr:uid="{00000000-0004-0000-0000-000003000000}"/>
    <hyperlink ref="A82:B82" location="przypisy!A1" display="przypisy (proszę kliknąć)" xr:uid="{00000000-0004-0000-0000-000004000000}"/>
    <hyperlink ref="A88:B88" location="przypisy!A1" display="przypisy (proszę kliknąć)" xr:uid="{00000000-0004-0000-0000-000005000000}"/>
    <hyperlink ref="A96:B96" location="przypisy!A1" display="przypisy (proszę kliknąć)" xr:uid="{00000000-0004-0000-0000-000006000000}"/>
    <hyperlink ref="A103:D103" location="'zasady oceny testu'!A1" display="zasady oceny testu (proszę kliknąć)" xr:uid="{00000000-0004-0000-0000-000007000000}"/>
    <hyperlink ref="A104:D104" location="'klucz oceny testu'!A1" display="klucz oceny testu(proszę kliknąć)" xr:uid="{00000000-0004-0000-0000-000008000000}"/>
  </hyperlinks>
  <pageMargins left="0.25" right="0.25" top="0.75" bottom="0.75" header="0.3" footer="0.3"/>
  <pageSetup paperSize="9" scale="95" orientation="landscape" r:id="rId1"/>
  <rowBreaks count="2" manualBreakCount="2">
    <brk id="61" max="3" man="1"/>
    <brk id="7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zoomScaleNormal="100" workbookViewId="0">
      <selection sqref="A1:D1"/>
    </sheetView>
  </sheetViews>
  <sheetFormatPr defaultRowHeight="14.5" x14ac:dyDescent="0.35"/>
  <cols>
    <col min="2" max="2" width="42.54296875" customWidth="1"/>
    <col min="3" max="3" width="23.1796875" customWidth="1"/>
    <col min="4" max="4" width="59.81640625" customWidth="1"/>
  </cols>
  <sheetData>
    <row r="1" spans="1:4" ht="18.5" x14ac:dyDescent="0.45">
      <c r="A1" s="103" t="s">
        <v>19</v>
      </c>
      <c r="B1" s="103"/>
      <c r="C1" s="103"/>
      <c r="D1" s="103"/>
    </row>
    <row r="2" spans="1:4" ht="65.25" customHeight="1" x14ac:dyDescent="0.35">
      <c r="A2" s="104" t="s">
        <v>55</v>
      </c>
      <c r="B2" s="105"/>
      <c r="C2" s="105"/>
      <c r="D2" s="106"/>
    </row>
    <row r="3" spans="1:4" ht="27" customHeight="1" x14ac:dyDescent="0.35">
      <c r="A3" s="107" t="s">
        <v>84</v>
      </c>
      <c r="B3" s="107"/>
      <c r="C3" s="108" t="s">
        <v>20</v>
      </c>
      <c r="D3" s="108"/>
    </row>
    <row r="4" spans="1:4" ht="34.5" customHeight="1" x14ac:dyDescent="0.35">
      <c r="A4" s="109" t="s">
        <v>114</v>
      </c>
      <c r="B4" s="109"/>
      <c r="C4" s="110" t="s">
        <v>21</v>
      </c>
      <c r="D4" s="110"/>
    </row>
    <row r="5" spans="1:4" ht="28.5" customHeight="1" x14ac:dyDescent="0.35">
      <c r="A5" s="95" t="s">
        <v>119</v>
      </c>
      <c r="B5" s="95"/>
      <c r="C5" s="96" t="s">
        <v>22</v>
      </c>
      <c r="D5" s="96"/>
    </row>
    <row r="6" spans="1:4" ht="138" customHeight="1" x14ac:dyDescent="0.35">
      <c r="A6" s="97" t="s">
        <v>120</v>
      </c>
      <c r="B6" s="98"/>
      <c r="C6" s="98"/>
      <c r="D6" s="99"/>
    </row>
    <row r="7" spans="1:4" ht="18.5" x14ac:dyDescent="0.45">
      <c r="A7" s="100" t="s">
        <v>49</v>
      </c>
      <c r="B7" s="101"/>
      <c r="C7" s="101"/>
      <c r="D7" s="102"/>
    </row>
  </sheetData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 xr:uid="{00000000-0004-0000-0100-000000000000}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zoomScaleNormal="100" workbookViewId="0"/>
  </sheetViews>
  <sheetFormatPr defaultRowHeight="14.5" x14ac:dyDescent="0.35"/>
  <cols>
    <col min="1" max="1" width="30.453125" customWidth="1"/>
    <col min="2" max="2" width="3" style="6" customWidth="1"/>
    <col min="3" max="3" width="30.453125" customWidth="1"/>
    <col min="4" max="4" width="3" style="6" customWidth="1"/>
    <col min="5" max="5" width="30.453125" customWidth="1"/>
    <col min="6" max="6" width="3" style="6" customWidth="1"/>
    <col min="7" max="7" width="42.453125" customWidth="1"/>
  </cols>
  <sheetData>
    <row r="1" spans="1:7" ht="19" thickBot="1" x14ac:dyDescent="0.4">
      <c r="A1" s="19" t="s">
        <v>43</v>
      </c>
      <c r="B1" s="20"/>
      <c r="C1" s="19" t="s">
        <v>42</v>
      </c>
      <c r="D1" s="20"/>
      <c r="E1" s="19" t="s">
        <v>36</v>
      </c>
      <c r="F1" s="20"/>
      <c r="G1" s="19" t="s">
        <v>37</v>
      </c>
    </row>
    <row r="2" spans="1:7" ht="26" x14ac:dyDescent="0.35">
      <c r="A2" s="16" t="s">
        <v>38</v>
      </c>
      <c r="B2" s="7"/>
      <c r="C2" s="17" t="s">
        <v>39</v>
      </c>
      <c r="D2" s="7"/>
      <c r="E2" s="16" t="s">
        <v>83</v>
      </c>
      <c r="F2" s="7"/>
      <c r="G2" s="18" t="s">
        <v>81</v>
      </c>
    </row>
    <row r="3" spans="1:7" ht="26" x14ac:dyDescent="0.35">
      <c r="A3" s="10" t="s">
        <v>40</v>
      </c>
      <c r="B3" s="7"/>
      <c r="C3" s="9" t="s">
        <v>38</v>
      </c>
      <c r="D3" s="7"/>
      <c r="E3" s="9" t="s">
        <v>83</v>
      </c>
      <c r="F3" s="7"/>
      <c r="G3" s="12" t="s">
        <v>81</v>
      </c>
    </row>
    <row r="4" spans="1:7" ht="26" x14ac:dyDescent="0.35">
      <c r="A4" s="10" t="s">
        <v>40</v>
      </c>
      <c r="B4" s="7"/>
      <c r="C4" s="10" t="s">
        <v>85</v>
      </c>
      <c r="D4" s="7"/>
      <c r="E4" s="14" t="s">
        <v>82</v>
      </c>
      <c r="F4" s="7"/>
      <c r="G4" s="13" t="s">
        <v>118</v>
      </c>
    </row>
    <row r="5" spans="1:7" ht="26" x14ac:dyDescent="0.35">
      <c r="A5" s="11" t="s">
        <v>41</v>
      </c>
      <c r="B5" s="8"/>
      <c r="C5" s="9" t="s">
        <v>38</v>
      </c>
      <c r="D5" s="8"/>
      <c r="E5" s="15" t="s">
        <v>83</v>
      </c>
      <c r="F5" s="8"/>
      <c r="G5" s="5" t="s">
        <v>81</v>
      </c>
    </row>
    <row r="6" spans="1:7" ht="25.4" customHeight="1" x14ac:dyDescent="0.35">
      <c r="A6" s="11" t="s">
        <v>41</v>
      </c>
      <c r="B6" s="8"/>
      <c r="C6" s="10" t="s">
        <v>85</v>
      </c>
      <c r="D6" s="8"/>
      <c r="E6" s="14" t="s">
        <v>82</v>
      </c>
      <c r="F6" s="8"/>
      <c r="G6" s="13" t="s">
        <v>118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showWhiteSpace="0" zoomScaleNormal="100" workbookViewId="0">
      <selection sqref="A1:D1"/>
    </sheetView>
  </sheetViews>
  <sheetFormatPr defaultRowHeight="14.5" x14ac:dyDescent="0.35"/>
  <cols>
    <col min="1" max="1" width="17" customWidth="1"/>
    <col min="4" max="4" width="106.54296875" customWidth="1"/>
  </cols>
  <sheetData>
    <row r="1" spans="1:4" ht="18.5" x14ac:dyDescent="0.45">
      <c r="A1" s="112" t="s">
        <v>18</v>
      </c>
      <c r="B1" s="112"/>
      <c r="C1" s="112"/>
      <c r="D1" s="112"/>
    </row>
    <row r="2" spans="1:4" ht="15.5" x14ac:dyDescent="0.35">
      <c r="A2" s="29" t="s">
        <v>50</v>
      </c>
      <c r="B2" s="115" t="s">
        <v>51</v>
      </c>
      <c r="C2" s="116"/>
      <c r="D2" s="117"/>
    </row>
    <row r="3" spans="1:4" ht="106.5" customHeight="1" x14ac:dyDescent="0.35">
      <c r="A3" s="30">
        <v>1</v>
      </c>
      <c r="B3" s="104" t="s">
        <v>52</v>
      </c>
      <c r="C3" s="113"/>
      <c r="D3" s="114"/>
    </row>
    <row r="4" spans="1:4" ht="93" customHeight="1" x14ac:dyDescent="0.35">
      <c r="A4" s="30">
        <v>2</v>
      </c>
      <c r="B4" s="118" t="s">
        <v>117</v>
      </c>
      <c r="C4" s="111"/>
      <c r="D4" s="111"/>
    </row>
    <row r="5" spans="1:4" ht="30.75" customHeight="1" x14ac:dyDescent="0.35">
      <c r="A5" s="30">
        <v>3</v>
      </c>
      <c r="B5" s="111" t="s">
        <v>115</v>
      </c>
      <c r="C5" s="111"/>
      <c r="D5" s="111"/>
    </row>
    <row r="6" spans="1:4" ht="47.25" customHeight="1" x14ac:dyDescent="0.35">
      <c r="A6" s="30">
        <v>4</v>
      </c>
      <c r="B6" s="111" t="s">
        <v>53</v>
      </c>
      <c r="C6" s="111"/>
      <c r="D6" s="111"/>
    </row>
    <row r="7" spans="1:4" ht="48.75" customHeight="1" x14ac:dyDescent="0.35">
      <c r="A7" s="30">
        <v>5</v>
      </c>
      <c r="B7" s="111" t="s">
        <v>116</v>
      </c>
      <c r="C7" s="111"/>
      <c r="D7" s="111"/>
    </row>
    <row r="8" spans="1:4" ht="30" customHeight="1" x14ac:dyDescent="0.35">
      <c r="A8" s="30">
        <v>6</v>
      </c>
      <c r="B8" s="111" t="s">
        <v>54</v>
      </c>
      <c r="C8" s="111"/>
      <c r="D8" s="111"/>
    </row>
    <row r="9" spans="1:4" ht="123" customHeight="1" x14ac:dyDescent="0.35">
      <c r="A9" s="30">
        <v>7</v>
      </c>
      <c r="B9" s="111" t="s">
        <v>104</v>
      </c>
      <c r="C9" s="111"/>
      <c r="D9" s="111"/>
    </row>
  </sheetData>
  <mergeCells count="9">
    <mergeCell ref="B9:D9"/>
    <mergeCell ref="A1:D1"/>
    <mergeCell ref="B8:D8"/>
    <mergeCell ref="B3:D3"/>
    <mergeCell ref="B2:D2"/>
    <mergeCell ref="B7:D7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6"/>
  <sheetViews>
    <sheetView workbookViewId="0">
      <selection activeCell="A5" sqref="A5:A6"/>
    </sheetView>
  </sheetViews>
  <sheetFormatPr defaultRowHeight="14.5" x14ac:dyDescent="0.35"/>
  <cols>
    <col min="1" max="1" width="29.453125" customWidth="1"/>
  </cols>
  <sheetData>
    <row r="1" spans="1:1" x14ac:dyDescent="0.35">
      <c r="A1" t="s">
        <v>56</v>
      </c>
    </row>
    <row r="2" spans="1:1" x14ac:dyDescent="0.35">
      <c r="A2" t="s">
        <v>57</v>
      </c>
    </row>
    <row r="4" spans="1:1" ht="23.25" customHeight="1" x14ac:dyDescent="0.35"/>
    <row r="5" spans="1:1" ht="29" x14ac:dyDescent="0.35">
      <c r="A5" s="31" t="s">
        <v>58</v>
      </c>
    </row>
    <row r="6" spans="1:1" ht="29" x14ac:dyDescent="0.35">
      <c r="A6" s="31" t="s">
        <v>59</v>
      </c>
    </row>
  </sheetData>
  <sheetProtection password="A5A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test pomocy publicznej</vt:lpstr>
      <vt:lpstr>zasady oceny testu</vt:lpstr>
      <vt:lpstr>klucz oceny testu</vt:lpstr>
      <vt:lpstr>przypisy</vt:lpstr>
      <vt:lpstr>Arkusz1</vt:lpstr>
      <vt:lpstr>'test pomocy publicznej'!Obszar_wydruku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Skrycki Marcin</cp:lastModifiedBy>
  <cp:lastPrinted>2019-11-21T11:03:24Z</cp:lastPrinted>
  <dcterms:created xsi:type="dcterms:W3CDTF">2018-04-27T13:25:46Z</dcterms:created>
  <dcterms:modified xsi:type="dcterms:W3CDTF">2023-10-31T09:08:45Z</dcterms:modified>
</cp:coreProperties>
</file>